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tterhealthtogether.sharepoint.com/sites/WeAreBHT/Shared Documents/BHT/Health Systems Integration/BH Access/BH Forum/2022/11.2022 Forum/"/>
    </mc:Choice>
  </mc:AlternateContent>
  <xr:revisionPtr revIDLastSave="8" documentId="8_{96A2B83C-72C8-1F4D-A89A-89EF2327DE6E}" xr6:coauthVersionLast="47" xr6:coauthVersionMax="47" xr10:uidLastSave="{F2869AD8-8388-B741-B1B1-91068C62B837}"/>
  <bookViews>
    <workbookView xWindow="30780" yWindow="-420" windowWidth="32000" windowHeight="17500" activeTab="2" xr2:uid="{2D7E784F-DE07-8844-919D-E53F49B66BE9}"/>
  </bookViews>
  <sheets>
    <sheet name="Workforce" sheetId="4" r:id="rId1"/>
    <sheet name="Peers &amp; CHWs" sheetId="5" r:id="rId2"/>
    <sheet name="EBPs" sheetId="6" r:id="rId3"/>
  </sheets>
  <definedNames>
    <definedName name="_xlnm._FilterDatabase" localSheetId="2" hidden="1">EBPs!$B$3:$I$3</definedName>
    <definedName name="_xlnm._FilterDatabase" localSheetId="1" hidden="1">'Peers &amp; CHWs'!$B$3:$I$3</definedName>
    <definedName name="_xlnm._FilterDatabase" localSheetId="0" hidden="1">Workforce!$B$3:$I$3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4" l="1"/>
  <c r="G11" i="6"/>
  <c r="G12" i="6" s="1"/>
  <c r="G11" i="5"/>
  <c r="G12" i="5" s="1"/>
  <c r="G11" i="4" l="1"/>
</calcChain>
</file>

<file path=xl/sharedStrings.xml><?xml version="1.0" encoding="utf-8"?>
<sst xmlns="http://schemas.openxmlformats.org/spreadsheetml/2006/main" count="90" uniqueCount="41">
  <si>
    <t>Item</t>
  </si>
  <si>
    <t>Cost (low)</t>
  </si>
  <si>
    <t>Cost (high)</t>
  </si>
  <si>
    <t>Training: All Workforce</t>
  </si>
  <si>
    <t>CPC trainings (2 or 4)</t>
  </si>
  <si>
    <t>Training: Master's/Clinical</t>
  </si>
  <si>
    <t>Training: Train the Trainer</t>
  </si>
  <si>
    <t>Joint trainings - advocacy/policy change</t>
  </si>
  <si>
    <t>Joint trainings - culturally specific/accessibility</t>
  </si>
  <si>
    <t>Training: Scholarships</t>
  </si>
  <si>
    <t>BHT CEU Provider Certification</t>
  </si>
  <si>
    <t>Admin Load</t>
  </si>
  <si>
    <t>Menti calculation</t>
  </si>
  <si>
    <t>Budget Rec</t>
  </si>
  <si>
    <t>Item priority (based on rank choice)</t>
  </si>
  <si>
    <t>Ranked Choice</t>
  </si>
  <si>
    <t>Med</t>
  </si>
  <si>
    <t>High</t>
  </si>
  <si>
    <t>Loan Forgiveness Pilot</t>
  </si>
  <si>
    <t>Low</t>
  </si>
  <si>
    <t>Scholarship model for existing staff higher ed</t>
  </si>
  <si>
    <t>High/Med</t>
  </si>
  <si>
    <t>SFCC BAS Scholarship</t>
  </si>
  <si>
    <t>HRSA Grant Mini Model</t>
  </si>
  <si>
    <t>n/a</t>
  </si>
  <si>
    <t>Medium</t>
  </si>
  <si>
    <t>Practicum/internship model pilot</t>
  </si>
  <si>
    <t>Supervision support</t>
  </si>
  <si>
    <t>Workforce Retention &amp; Expansion</t>
  </si>
  <si>
    <t>Difference</t>
  </si>
  <si>
    <t>Peers &amp; CHWs</t>
  </si>
  <si>
    <t>Item Priority</t>
  </si>
  <si>
    <t>Training/Education - EBPs</t>
  </si>
  <si>
    <t>Item priority</t>
  </si>
  <si>
    <t>Budget rec</t>
  </si>
  <si>
    <t>CHW/Peer Network Support</t>
  </si>
  <si>
    <r>
      <t xml:space="preserve">Ongoing training/support/consultation </t>
    </r>
    <r>
      <rPr>
        <sz val="10"/>
        <color theme="1"/>
        <rFont val="Calibri (Body)"/>
      </rPr>
      <t>(AIMS Center)</t>
    </r>
  </si>
  <si>
    <r>
      <t xml:space="preserve">Org stipends for Practicum/Internship </t>
    </r>
    <r>
      <rPr>
        <sz val="10"/>
        <color theme="1"/>
        <rFont val="Calibri (Body)"/>
      </rPr>
      <t>($4k per student, 10 or 20 students)</t>
    </r>
  </si>
  <si>
    <r>
      <t xml:space="preserve">SUDP Alt Cert continuation </t>
    </r>
    <r>
      <rPr>
        <sz val="10"/>
        <color theme="1"/>
        <rFont val="Calibri (Body)"/>
      </rPr>
      <t>(5 or 10 slots)</t>
    </r>
  </si>
  <si>
    <r>
      <t>Offset lost billable hours</t>
    </r>
    <r>
      <rPr>
        <sz val="10"/>
        <color theme="1"/>
        <rFont val="Calibri (Body)"/>
      </rPr>
      <t xml:space="preserve"> (low/highs  per full-day training with 25 attendees)</t>
    </r>
  </si>
  <si>
    <r>
      <t>BH (inclusive of SUD) Supervision support continuation</t>
    </r>
    <r>
      <rPr>
        <sz val="10"/>
        <color theme="1"/>
        <rFont val="Calibri (Body)"/>
      </rPr>
      <t xml:space="preserve"> (10 or 15 partners)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</si>
</sst>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7" formatCode="&quot;$&quot;#,##0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Arial"/>
      <family val="1"/>
    </font>
    <font>
      <sz val="12"/>
      <color theme="0" tint="-0.34998626667073579"/>
      <name val="Calibri"/>
      <family val="2"/>
      <scheme val="minor"/>
    </font>
    <font>
      <sz val="14"/>
      <color rgb="FF000000"/>
      <name val="Times"/>
      <family val="1"/>
    </font>
    <font>
      <sz val="10"/>
      <color theme="1"/>
      <name val="Calibri (Body)"/>
    </font>
    <font>
      <b/>
      <sz val="16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DDF9"/>
        <bgColor indexed="64"/>
      </patternFill>
    </fill>
    <fill>
      <patternFill patternType="solid">
        <fgColor rgb="FF5BA6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3" fillId="0" borderId="0" xfId="0" applyFont="1"/>
    <xf numFmtId="0" fontId="4" fillId="2" borderId="0" xfId="0" applyFont="1" applyFill="1"/>
    <xf numFmtId="1" fontId="4" fillId="2" borderId="0" xfId="0" applyNumberFormat="1" applyFont="1" applyFill="1"/>
    <xf numFmtId="0" fontId="7" fillId="0" borderId="0" xfId="0" applyFont="1"/>
    <xf numFmtId="0" fontId="4" fillId="2" borderId="4" xfId="0" applyFont="1" applyFill="1" applyBorder="1"/>
    <xf numFmtId="0" fontId="4" fillId="2" borderId="5" xfId="0" applyFont="1" applyFill="1" applyBorder="1"/>
    <xf numFmtId="0" fontId="0" fillId="0" borderId="4" xfId="0" applyBorder="1"/>
    <xf numFmtId="1" fontId="0" fillId="0" borderId="0" xfId="1" applyNumberFormat="1" applyFont="1" applyBorder="1"/>
    <xf numFmtId="167" fontId="0" fillId="5" borderId="0" xfId="1" applyNumberFormat="1" applyFont="1" applyFill="1" applyBorder="1"/>
    <xf numFmtId="164" fontId="0" fillId="0" borderId="0" xfId="1" applyNumberFormat="1" applyFont="1" applyFill="1" applyBorder="1"/>
    <xf numFmtId="167" fontId="0" fillId="0" borderId="0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167" fontId="2" fillId="0" borderId="0" xfId="1" applyNumberFormat="1" applyFont="1" applyBorder="1"/>
    <xf numFmtId="0" fontId="0" fillId="0" borderId="6" xfId="0" applyBorder="1"/>
    <xf numFmtId="1" fontId="0" fillId="0" borderId="7" xfId="1" applyNumberFormat="1" applyFont="1" applyBorder="1"/>
    <xf numFmtId="39" fontId="4" fillId="0" borderId="7" xfId="1" applyNumberFormat="1" applyFont="1" applyBorder="1"/>
    <xf numFmtId="164" fontId="0" fillId="0" borderId="7" xfId="1" applyNumberFormat="1" applyFont="1" applyBorder="1"/>
    <xf numFmtId="39" fontId="4" fillId="4" borderId="7" xfId="1" applyNumberFormat="1" applyFont="1" applyFill="1" applyBorder="1" applyAlignment="1">
      <alignment horizontal="right"/>
    </xf>
    <xf numFmtId="39" fontId="4" fillId="4" borderId="7" xfId="1" applyNumberFormat="1" applyFont="1" applyFill="1" applyBorder="1"/>
    <xf numFmtId="164" fontId="0" fillId="0" borderId="8" xfId="1" applyNumberFormat="1" applyFont="1" applyBorder="1"/>
    <xf numFmtId="0" fontId="6" fillId="0" borderId="4" xfId="0" applyFont="1" applyBorder="1"/>
    <xf numFmtId="164" fontId="6" fillId="0" borderId="0" xfId="1" applyNumberFormat="1" applyFont="1" applyBorder="1"/>
    <xf numFmtId="164" fontId="6" fillId="0" borderId="0" xfId="1" applyNumberFormat="1" applyFont="1" applyFill="1" applyBorder="1"/>
    <xf numFmtId="167" fontId="6" fillId="0" borderId="0" xfId="1" applyNumberFormat="1" applyFont="1" applyBorder="1"/>
    <xf numFmtId="164" fontId="2" fillId="0" borderId="0" xfId="1" applyNumberFormat="1" applyFont="1" applyBorder="1"/>
    <xf numFmtId="164" fontId="6" fillId="0" borderId="5" xfId="1" applyNumberFormat="1" applyFont="1" applyBorder="1"/>
    <xf numFmtId="1" fontId="0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0" fillId="6" borderId="0" xfId="1" applyNumberFormat="1" applyFont="1" applyFill="1" applyBorder="1"/>
    <xf numFmtId="167" fontId="2" fillId="6" borderId="0" xfId="1" applyNumberFormat="1" applyFont="1" applyFill="1" applyBorder="1"/>
    <xf numFmtId="167" fontId="6" fillId="6" borderId="0" xfId="1" applyNumberFormat="1" applyFont="1" applyFill="1" applyBorder="1"/>
    <xf numFmtId="164" fontId="1" fillId="0" borderId="0" xfId="1" applyNumberFormat="1" applyFont="1" applyBorder="1"/>
    <xf numFmtId="164" fontId="1" fillId="0" borderId="5" xfId="1" applyNumberFormat="1" applyFont="1" applyBorder="1"/>
    <xf numFmtId="167" fontId="0" fillId="7" borderId="0" xfId="1" applyNumberFormat="1" applyFont="1" applyFill="1" applyBorder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1" fontId="4" fillId="2" borderId="0" xfId="0" applyNumberFormat="1" applyFont="1" applyFill="1" applyProtection="1"/>
    <xf numFmtId="0" fontId="4" fillId="2" borderId="0" xfId="0" applyFont="1" applyFill="1" applyProtection="1"/>
    <xf numFmtId="0" fontId="4" fillId="2" borderId="5" xfId="0" applyFont="1" applyFill="1" applyBorder="1" applyProtection="1"/>
    <xf numFmtId="0" fontId="0" fillId="0" borderId="4" xfId="0" applyBorder="1" applyProtection="1"/>
    <xf numFmtId="1" fontId="0" fillId="0" borderId="0" xfId="1" applyNumberFormat="1" applyFont="1" applyBorder="1" applyAlignment="1" applyProtection="1">
      <alignment horizontal="center"/>
    </xf>
    <xf numFmtId="167" fontId="0" fillId="5" borderId="0" xfId="1" applyNumberFormat="1" applyFont="1" applyFill="1" applyBorder="1" applyProtection="1"/>
    <xf numFmtId="164" fontId="0" fillId="0" borderId="0" xfId="1" applyNumberFormat="1" applyFont="1" applyFill="1" applyBorder="1" applyProtection="1"/>
    <xf numFmtId="164" fontId="0" fillId="0" borderId="0" xfId="1" applyNumberFormat="1" applyFont="1" applyBorder="1" applyProtection="1"/>
    <xf numFmtId="167" fontId="0" fillId="7" borderId="0" xfId="1" applyNumberFormat="1" applyFont="1" applyFill="1" applyBorder="1" applyProtection="1"/>
    <xf numFmtId="164" fontId="0" fillId="0" borderId="5" xfId="1" applyNumberFormat="1" applyFont="1" applyBorder="1" applyProtection="1"/>
    <xf numFmtId="167" fontId="0" fillId="0" borderId="0" xfId="1" applyNumberFormat="1" applyFont="1" applyBorder="1" applyProtection="1"/>
    <xf numFmtId="1" fontId="0" fillId="0" borderId="0" xfId="0" applyNumberFormat="1" applyProtection="1"/>
    <xf numFmtId="167" fontId="0" fillId="0" borderId="0" xfId="0" applyNumberFormat="1" applyProtection="1"/>
    <xf numFmtId="0" fontId="0" fillId="0" borderId="0" xfId="0" applyProtection="1"/>
    <xf numFmtId="164" fontId="2" fillId="0" borderId="0" xfId="0" applyNumberFormat="1" applyFont="1" applyProtection="1"/>
    <xf numFmtId="167" fontId="2" fillId="6" borderId="0" xfId="0" applyNumberFormat="1" applyFont="1" applyFill="1" applyProtection="1"/>
    <xf numFmtId="0" fontId="0" fillId="0" borderId="5" xfId="0" applyBorder="1" applyProtection="1"/>
    <xf numFmtId="0" fontId="0" fillId="0" borderId="6" xfId="0" applyBorder="1" applyProtection="1"/>
    <xf numFmtId="164" fontId="0" fillId="0" borderId="7" xfId="1" applyNumberFormat="1" applyFont="1" applyBorder="1" applyProtection="1"/>
    <xf numFmtId="39" fontId="4" fillId="4" borderId="7" xfId="1" applyNumberFormat="1" applyFont="1" applyFill="1" applyBorder="1" applyAlignment="1" applyProtection="1">
      <alignment horizontal="right"/>
    </xf>
    <xf numFmtId="39" fontId="4" fillId="4" borderId="7" xfId="1" applyNumberFormat="1" applyFont="1" applyFill="1" applyBorder="1" applyProtection="1"/>
    <xf numFmtId="164" fontId="0" fillId="0" borderId="8" xfId="1" applyNumberFormat="1" applyFont="1" applyBorder="1" applyProtection="1"/>
  </cellXfs>
  <cellStyles count="3">
    <cellStyle name="Currency" xfId="1" builtinId="4"/>
    <cellStyle name="Normal" xfId="0" builtinId="0"/>
    <cellStyle name="Normal 2" xfId="2" xr:uid="{74C27E17-96E8-6349-8243-07CD8D5C1D74}"/>
  </cellStyles>
  <dxfs count="0"/>
  <tableStyles count="0" defaultTableStyle="TableStyleMedium2" defaultPivotStyle="PivotStyleLight16"/>
  <colors>
    <mruColors>
      <color rgb="FF5BA6E8"/>
      <color rgb="FF5EA0DF"/>
      <color rgb="FFC0D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10991</xdr:colOff>
      <xdr:row>11</xdr:row>
      <xdr:rowOff>190500</xdr:rowOff>
    </xdr:from>
    <xdr:to>
      <xdr:col>2</xdr:col>
      <xdr:colOff>688730</xdr:colOff>
      <xdr:row>25</xdr:row>
      <xdr:rowOff>112347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CA0E08-4E78-920C-5652-B9CE486A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366" y="2540000"/>
          <a:ext cx="5075114" cy="285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2442</xdr:colOff>
      <xdr:row>11</xdr:row>
      <xdr:rowOff>180732</xdr:rowOff>
    </xdr:from>
    <xdr:to>
      <xdr:col>8</xdr:col>
      <xdr:colOff>834188</xdr:colOff>
      <xdr:row>25</xdr:row>
      <xdr:rowOff>80996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4A804B-075A-BE15-3F7F-00568C7E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192" y="2530232"/>
          <a:ext cx="5086246" cy="2837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333492</xdr:colOff>
      <xdr:row>13</xdr:row>
      <xdr:rowOff>4597</xdr:rowOff>
    </xdr:from>
    <xdr:to>
      <xdr:col>3</xdr:col>
      <xdr:colOff>219577</xdr:colOff>
      <xdr:row>25</xdr:row>
      <xdr:rowOff>182287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C2449D-A597-BB81-B88D-A22F4183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492" y="2723891"/>
          <a:ext cx="4809203" cy="2657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455706</xdr:colOff>
      <xdr:row>12</xdr:row>
      <xdr:rowOff>192037</xdr:rowOff>
    </xdr:from>
    <xdr:to>
      <xdr:col>9</xdr:col>
      <xdr:colOff>270154</xdr:colOff>
      <xdr:row>25</xdr:row>
      <xdr:rowOff>159756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A49C55-A454-2162-2E21-50A24D21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824" y="2709625"/>
          <a:ext cx="4834683" cy="264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517524</xdr:colOff>
      <xdr:row>12</xdr:row>
      <xdr:rowOff>204788</xdr:rowOff>
    </xdr:from>
    <xdr:to>
      <xdr:col>2</xdr:col>
      <xdr:colOff>888999</xdr:colOff>
      <xdr:row>26</xdr:row>
      <xdr:rowOff>138113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BC8B06-E12C-7B7E-992F-98089203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4" y="2760663"/>
          <a:ext cx="5086350" cy="287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48235</xdr:colOff>
      <xdr:row>12</xdr:row>
      <xdr:rowOff>177893</xdr:rowOff>
    </xdr:from>
    <xdr:to>
      <xdr:col>9</xdr:col>
      <xdr:colOff>110994</xdr:colOff>
      <xdr:row>26</xdr:row>
      <xdr:rowOff>83525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8172B1-C3E2-D8DB-F7EC-92814EBA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6735" y="2733768"/>
          <a:ext cx="5087197" cy="2842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B17C0-75A2-BE40-B1D5-9AC634669DB2}">
  <dimension ref="B1:I17"/>
  <sheetViews>
    <sheetView zoomScale="160" zoomScaleNormal="160" workbookViewId="0">
      <selection activeCell="E7" sqref="E7"/>
    </sheetView>
  </sheetViews>
  <sheetFormatPr baseColWidth="10" defaultColWidth="11" defaultRowHeight="16"/>
  <cols>
    <col min="2" max="2" width="57.6640625" customWidth="1"/>
    <col min="3" max="3" width="13.33203125" customWidth="1"/>
    <col min="6" max="6" width="11.1640625" bestFit="1" customWidth="1"/>
    <col min="7" max="7" width="11.5" bestFit="1" customWidth="1"/>
    <col min="8" max="9" width="11.1640625" bestFit="1" customWidth="1"/>
  </cols>
  <sheetData>
    <row r="1" spans="2:9" ht="17" thickBot="1"/>
    <row r="2" spans="2:9" ht="21">
      <c r="B2" s="36" t="s">
        <v>28</v>
      </c>
      <c r="C2" s="37"/>
      <c r="D2" s="37"/>
      <c r="E2" s="37"/>
      <c r="F2" s="37"/>
      <c r="G2" s="37"/>
      <c r="H2" s="37"/>
      <c r="I2" s="38"/>
    </row>
    <row r="3" spans="2:9">
      <c r="B3" s="5" t="s">
        <v>0</v>
      </c>
      <c r="C3" s="2" t="s">
        <v>15</v>
      </c>
      <c r="D3" s="2" t="s">
        <v>14</v>
      </c>
      <c r="E3" s="2" t="s">
        <v>11</v>
      </c>
      <c r="F3" s="2" t="s">
        <v>12</v>
      </c>
      <c r="G3" s="2" t="s">
        <v>13</v>
      </c>
      <c r="H3" s="2" t="s">
        <v>1</v>
      </c>
      <c r="I3" s="6" t="s">
        <v>2</v>
      </c>
    </row>
    <row r="4" spans="2:9">
      <c r="B4" s="7" t="s">
        <v>40</v>
      </c>
      <c r="C4" s="28">
        <v>1</v>
      </c>
      <c r="D4" s="9" t="s">
        <v>17</v>
      </c>
      <c r="E4" s="10" t="s">
        <v>16</v>
      </c>
      <c r="F4" s="11">
        <v>135849.05660377361</v>
      </c>
      <c r="G4" s="35">
        <v>150000</v>
      </c>
      <c r="H4" s="33">
        <v>100000</v>
      </c>
      <c r="I4" s="34">
        <v>150000</v>
      </c>
    </row>
    <row r="5" spans="2:9">
      <c r="B5" s="7" t="s">
        <v>37</v>
      </c>
      <c r="C5" s="28">
        <v>2</v>
      </c>
      <c r="D5" s="9" t="s">
        <v>17</v>
      </c>
      <c r="E5" s="10" t="s">
        <v>17</v>
      </c>
      <c r="F5" s="11">
        <v>125660.37735849059</v>
      </c>
      <c r="G5" s="35">
        <v>125000</v>
      </c>
      <c r="H5" s="33">
        <v>40000</v>
      </c>
      <c r="I5" s="34">
        <v>80000</v>
      </c>
    </row>
    <row r="6" spans="2:9">
      <c r="B6" s="7" t="s">
        <v>38</v>
      </c>
      <c r="C6" s="28">
        <v>3</v>
      </c>
      <c r="D6" s="11" t="s">
        <v>16</v>
      </c>
      <c r="E6" s="10" t="s">
        <v>19</v>
      </c>
      <c r="F6" s="11">
        <v>64528.301886792462</v>
      </c>
      <c r="G6" s="35">
        <v>66000</v>
      </c>
      <c r="H6" s="33">
        <v>27500</v>
      </c>
      <c r="I6" s="34">
        <v>55000</v>
      </c>
    </row>
    <row r="7" spans="2:9">
      <c r="B7" s="7" t="s">
        <v>20</v>
      </c>
      <c r="C7" s="28">
        <v>4</v>
      </c>
      <c r="D7" s="11" t="s">
        <v>16</v>
      </c>
      <c r="E7" s="10" t="s">
        <v>21</v>
      </c>
      <c r="F7" s="11">
        <v>81509.433962264156</v>
      </c>
      <c r="G7" s="35">
        <v>0</v>
      </c>
      <c r="H7" s="33">
        <v>100000</v>
      </c>
      <c r="I7" s="34">
        <v>250000</v>
      </c>
    </row>
    <row r="8" spans="2:9">
      <c r="B8" s="7" t="s">
        <v>18</v>
      </c>
      <c r="C8" s="28">
        <v>5</v>
      </c>
      <c r="D8" s="11" t="s">
        <v>19</v>
      </c>
      <c r="E8" s="10" t="s">
        <v>17</v>
      </c>
      <c r="F8" s="11">
        <v>57735.849056603773</v>
      </c>
      <c r="G8" s="35">
        <v>0</v>
      </c>
      <c r="H8" s="33">
        <v>100000</v>
      </c>
      <c r="I8" s="34">
        <v>250000</v>
      </c>
    </row>
    <row r="9" spans="2:9">
      <c r="B9" s="7" t="s">
        <v>22</v>
      </c>
      <c r="C9" s="28">
        <v>6</v>
      </c>
      <c r="D9" s="11" t="s">
        <v>19</v>
      </c>
      <c r="E9" s="10" t="s">
        <v>19</v>
      </c>
      <c r="F9" s="11">
        <v>74716.981132075482</v>
      </c>
      <c r="G9" s="35">
        <v>45000</v>
      </c>
      <c r="H9" s="33">
        <v>45000</v>
      </c>
      <c r="I9" s="34">
        <v>90000</v>
      </c>
    </row>
    <row r="10" spans="2:9">
      <c r="B10" s="7"/>
      <c r="C10" s="8"/>
      <c r="D10" s="11"/>
      <c r="E10" s="12"/>
      <c r="F10" s="14">
        <v>540000</v>
      </c>
      <c r="G10" s="31">
        <f>SUM(G4:G9)</f>
        <v>386000</v>
      </c>
      <c r="H10" s="12"/>
      <c r="I10" s="13"/>
    </row>
    <row r="11" spans="2:9" ht="17" thickBot="1">
      <c r="B11" s="15"/>
      <c r="C11" s="16"/>
      <c r="D11" s="17"/>
      <c r="E11" s="18"/>
      <c r="F11" s="19" t="s">
        <v>29</v>
      </c>
      <c r="G11" s="20">
        <f>F10-G10</f>
        <v>154000</v>
      </c>
      <c r="H11" s="18"/>
      <c r="I11" s="21"/>
    </row>
    <row r="14" spans="2:9" ht="18">
      <c r="B14" s="4"/>
    </row>
    <row r="17" spans="6:6" ht="18">
      <c r="F17" s="4"/>
    </row>
  </sheetData>
  <sheetProtection sheet="1" objects="1" scenarios="1"/>
  <autoFilter ref="B3:I3" xr:uid="{835B17C0-75A2-BE40-B1D5-9AC634669DB2}">
    <sortState xmlns:xlrd2="http://schemas.microsoft.com/office/spreadsheetml/2017/richdata2" ref="B4:I11">
      <sortCondition ref="C3:C11"/>
    </sortState>
  </autoFilter>
  <mergeCells count="1">
    <mergeCell ref="B2:I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249F-4202-9941-9129-8C0E4BFFCD2F}">
  <dimension ref="B1:I19"/>
  <sheetViews>
    <sheetView zoomScale="170" zoomScaleNormal="170" workbookViewId="0">
      <selection activeCell="B5" sqref="B5"/>
    </sheetView>
  </sheetViews>
  <sheetFormatPr baseColWidth="10" defaultColWidth="11" defaultRowHeight="16"/>
  <cols>
    <col min="2" max="2" width="40" bestFit="1" customWidth="1"/>
    <col min="3" max="3" width="13.6640625" customWidth="1"/>
  </cols>
  <sheetData>
    <row r="1" spans="2:9" ht="17" thickBot="1"/>
    <row r="2" spans="2:9" ht="21">
      <c r="B2" s="36" t="s">
        <v>30</v>
      </c>
      <c r="C2" s="37"/>
      <c r="D2" s="37"/>
      <c r="E2" s="37"/>
      <c r="F2" s="37"/>
      <c r="G2" s="37"/>
      <c r="H2" s="37"/>
      <c r="I2" s="38"/>
    </row>
    <row r="3" spans="2:9">
      <c r="B3" s="5" t="s">
        <v>0</v>
      </c>
      <c r="C3" s="3" t="s">
        <v>15</v>
      </c>
      <c r="D3" s="2" t="s">
        <v>31</v>
      </c>
      <c r="E3" s="2" t="s">
        <v>11</v>
      </c>
      <c r="F3" s="2" t="s">
        <v>12</v>
      </c>
      <c r="G3" s="2" t="s">
        <v>13</v>
      </c>
      <c r="H3" s="2" t="s">
        <v>1</v>
      </c>
      <c r="I3" s="6" t="s">
        <v>2</v>
      </c>
    </row>
    <row r="4" spans="2:9">
      <c r="B4" s="7" t="s">
        <v>4</v>
      </c>
      <c r="C4" s="28">
        <v>1</v>
      </c>
      <c r="D4" s="9" t="s">
        <v>17</v>
      </c>
      <c r="E4" s="10" t="s">
        <v>19</v>
      </c>
      <c r="F4" s="12">
        <v>30961.538461538461</v>
      </c>
      <c r="G4" s="30">
        <v>60000</v>
      </c>
      <c r="H4" s="12">
        <v>40000</v>
      </c>
      <c r="I4" s="13">
        <v>80000</v>
      </c>
    </row>
    <row r="5" spans="2:9">
      <c r="B5" s="7" t="s">
        <v>8</v>
      </c>
      <c r="C5" s="28">
        <v>2</v>
      </c>
      <c r="D5" s="9" t="s">
        <v>17</v>
      </c>
      <c r="E5" s="10" t="s">
        <v>25</v>
      </c>
      <c r="F5" s="12">
        <v>47179.487179487187</v>
      </c>
      <c r="G5" s="30">
        <v>47000</v>
      </c>
      <c r="H5" s="12">
        <v>10000</v>
      </c>
      <c r="I5" s="13">
        <v>50000</v>
      </c>
    </row>
    <row r="6" spans="2:9">
      <c r="B6" s="7" t="s">
        <v>27</v>
      </c>
      <c r="C6" s="28">
        <v>3</v>
      </c>
      <c r="D6" s="11" t="s">
        <v>16</v>
      </c>
      <c r="E6" s="10" t="s">
        <v>25</v>
      </c>
      <c r="F6" s="12">
        <v>38333.333333333328</v>
      </c>
      <c r="G6" s="30">
        <v>40000</v>
      </c>
      <c r="H6" s="33">
        <v>25000</v>
      </c>
      <c r="I6" s="34">
        <v>75000</v>
      </c>
    </row>
    <row r="7" spans="2:9">
      <c r="B7" s="7" t="s">
        <v>26</v>
      </c>
      <c r="C7" s="28">
        <v>4</v>
      </c>
      <c r="D7" s="11" t="s">
        <v>16</v>
      </c>
      <c r="E7" s="10" t="s">
        <v>17</v>
      </c>
      <c r="F7" s="12">
        <v>29487.179487179492</v>
      </c>
      <c r="G7" s="35">
        <v>50000</v>
      </c>
      <c r="H7" s="12">
        <v>50000</v>
      </c>
      <c r="I7" s="13">
        <v>75000</v>
      </c>
    </row>
    <row r="8" spans="2:9">
      <c r="B8" s="22" t="s">
        <v>23</v>
      </c>
      <c r="C8" s="29">
        <v>5</v>
      </c>
      <c r="D8" s="25" t="s">
        <v>16</v>
      </c>
      <c r="E8" s="24" t="s">
        <v>24</v>
      </c>
      <c r="F8" s="23">
        <v>25064.102564102566</v>
      </c>
      <c r="G8" s="32">
        <v>0</v>
      </c>
      <c r="H8" s="23">
        <v>230000</v>
      </c>
      <c r="I8" s="27">
        <v>230000</v>
      </c>
    </row>
    <row r="9" spans="2:9">
      <c r="B9" s="7" t="s">
        <v>35</v>
      </c>
      <c r="C9" s="28">
        <v>6</v>
      </c>
      <c r="D9" s="11" t="s">
        <v>19</v>
      </c>
      <c r="E9" s="10" t="s">
        <v>19</v>
      </c>
      <c r="F9" s="12">
        <v>28012.820512820512</v>
      </c>
      <c r="G9" s="30">
        <v>0</v>
      </c>
      <c r="H9" s="12">
        <v>25000</v>
      </c>
      <c r="I9" s="13">
        <v>230000</v>
      </c>
    </row>
    <row r="10" spans="2:9">
      <c r="B10" s="7" t="s">
        <v>7</v>
      </c>
      <c r="C10" s="28">
        <v>7</v>
      </c>
      <c r="D10" s="11" t="s">
        <v>19</v>
      </c>
      <c r="E10" s="10" t="s">
        <v>25</v>
      </c>
      <c r="F10" s="12">
        <v>30961.538461538461</v>
      </c>
      <c r="G10" s="30">
        <v>0</v>
      </c>
      <c r="H10" s="12">
        <v>10000</v>
      </c>
      <c r="I10" s="13">
        <v>50000</v>
      </c>
    </row>
    <row r="11" spans="2:9">
      <c r="B11" s="7"/>
      <c r="C11" s="8"/>
      <c r="D11" s="11"/>
      <c r="E11" s="12"/>
      <c r="F11" s="26">
        <v>230000</v>
      </c>
      <c r="G11" s="31">
        <f>SUM(G4:G10)</f>
        <v>197000</v>
      </c>
      <c r="H11" s="12"/>
      <c r="I11" s="13"/>
    </row>
    <row r="12" spans="2:9" ht="17" thickBot="1">
      <c r="B12" s="15"/>
      <c r="C12" s="16"/>
      <c r="D12" s="18"/>
      <c r="E12" s="18"/>
      <c r="F12" s="19" t="s">
        <v>29</v>
      </c>
      <c r="G12" s="20">
        <f>F11-G11</f>
        <v>33000</v>
      </c>
      <c r="H12" s="18"/>
      <c r="I12" s="21"/>
    </row>
    <row r="14" spans="2:9" ht="18">
      <c r="F14" s="4"/>
    </row>
    <row r="15" spans="2:9">
      <c r="B15" s="1"/>
      <c r="C15" s="1"/>
    </row>
    <row r="16" spans="2:9">
      <c r="B16" s="1"/>
      <c r="C16" s="1"/>
    </row>
    <row r="17" spans="2:3" ht="18">
      <c r="B17" s="1"/>
      <c r="C17" s="4"/>
    </row>
    <row r="18" spans="2:3">
      <c r="B18" s="1"/>
      <c r="C18" s="1"/>
    </row>
    <row r="19" spans="2:3">
      <c r="B19" s="1"/>
      <c r="C19" s="1"/>
    </row>
  </sheetData>
  <sheetProtection sheet="1" objects="1" scenarios="1"/>
  <autoFilter ref="B3:I3" xr:uid="{FE83249F-4202-9941-9129-8C0E4BFFCD2F}">
    <sortState xmlns:xlrd2="http://schemas.microsoft.com/office/spreadsheetml/2017/richdata2" ref="B4:I12">
      <sortCondition ref="C3:C12"/>
    </sortState>
  </autoFilter>
  <mergeCells count="1">
    <mergeCell ref="B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8824C-7D78-9447-8D16-A37DD364B463}">
  <dimension ref="B1:I16"/>
  <sheetViews>
    <sheetView tabSelected="1" zoomScale="160" zoomScaleNormal="160" workbookViewId="0">
      <selection activeCell="C8" sqref="C8"/>
    </sheetView>
  </sheetViews>
  <sheetFormatPr baseColWidth="10" defaultColWidth="11" defaultRowHeight="16"/>
  <cols>
    <col min="2" max="2" width="50.83203125" bestFit="1" customWidth="1"/>
    <col min="3" max="3" width="14" bestFit="1" customWidth="1"/>
    <col min="4" max="4" width="10" customWidth="1"/>
    <col min="6" max="6" width="11.1640625" bestFit="1" customWidth="1"/>
    <col min="7" max="7" width="11.5" bestFit="1" customWidth="1"/>
    <col min="8" max="9" width="11.1640625" bestFit="1" customWidth="1"/>
  </cols>
  <sheetData>
    <row r="1" spans="2:9" ht="17" thickBot="1"/>
    <row r="2" spans="2:9" ht="21">
      <c r="B2" s="39" t="s">
        <v>32</v>
      </c>
      <c r="C2" s="40"/>
      <c r="D2" s="40"/>
      <c r="E2" s="40"/>
      <c r="F2" s="40"/>
      <c r="G2" s="40"/>
      <c r="H2" s="40"/>
      <c r="I2" s="41"/>
    </row>
    <row r="3" spans="2:9">
      <c r="B3" s="42" t="s">
        <v>0</v>
      </c>
      <c r="C3" s="43" t="s">
        <v>15</v>
      </c>
      <c r="D3" s="44" t="s">
        <v>33</v>
      </c>
      <c r="E3" s="44" t="s">
        <v>11</v>
      </c>
      <c r="F3" s="44" t="s">
        <v>12</v>
      </c>
      <c r="G3" s="44" t="s">
        <v>34</v>
      </c>
      <c r="H3" s="44" t="s">
        <v>1</v>
      </c>
      <c r="I3" s="45" t="s">
        <v>2</v>
      </c>
    </row>
    <row r="4" spans="2:9">
      <c r="B4" s="46" t="s">
        <v>6</v>
      </c>
      <c r="C4" s="47">
        <v>1</v>
      </c>
      <c r="D4" s="48" t="s">
        <v>17</v>
      </c>
      <c r="E4" s="49" t="s">
        <v>16</v>
      </c>
      <c r="F4" s="50">
        <v>50223.463687150797</v>
      </c>
      <c r="G4" s="51">
        <v>75000</v>
      </c>
      <c r="H4" s="50">
        <v>10000</v>
      </c>
      <c r="I4" s="52">
        <v>100000</v>
      </c>
    </row>
    <row r="5" spans="2:9">
      <c r="B5" s="46" t="s">
        <v>3</v>
      </c>
      <c r="C5" s="47">
        <v>2</v>
      </c>
      <c r="D5" s="48" t="s">
        <v>17</v>
      </c>
      <c r="E5" s="49" t="s">
        <v>16</v>
      </c>
      <c r="F5" s="50">
        <v>51955.307262569841</v>
      </c>
      <c r="G5" s="51">
        <v>75000</v>
      </c>
      <c r="H5" s="50">
        <v>15000</v>
      </c>
      <c r="I5" s="52">
        <v>150000</v>
      </c>
    </row>
    <row r="6" spans="2:9">
      <c r="B6" s="46" t="s">
        <v>10</v>
      </c>
      <c r="C6" s="47">
        <v>3</v>
      </c>
      <c r="D6" s="53" t="s">
        <v>16</v>
      </c>
      <c r="E6" s="49" t="s">
        <v>19</v>
      </c>
      <c r="F6" s="50">
        <v>53687.15083798884</v>
      </c>
      <c r="G6" s="51">
        <v>500</v>
      </c>
      <c r="H6" s="50">
        <v>500</v>
      </c>
      <c r="I6" s="52">
        <v>500</v>
      </c>
    </row>
    <row r="7" spans="2:9">
      <c r="B7" s="46" t="s">
        <v>39</v>
      </c>
      <c r="C7" s="47">
        <v>4</v>
      </c>
      <c r="D7" s="53" t="s">
        <v>16</v>
      </c>
      <c r="E7" s="49" t="s">
        <v>16</v>
      </c>
      <c r="F7" s="50">
        <v>43296.089385474865</v>
      </c>
      <c r="G7" s="51">
        <v>45000</v>
      </c>
      <c r="H7" s="50">
        <v>10000</v>
      </c>
      <c r="I7" s="52">
        <v>50000</v>
      </c>
    </row>
    <row r="8" spans="2:9">
      <c r="B8" s="46" t="s">
        <v>5</v>
      </c>
      <c r="C8" s="47">
        <v>5</v>
      </c>
      <c r="D8" s="53" t="s">
        <v>16</v>
      </c>
      <c r="E8" s="49" t="s">
        <v>16</v>
      </c>
      <c r="F8" s="50">
        <v>36368.715083798888</v>
      </c>
      <c r="G8" s="51">
        <v>50000</v>
      </c>
      <c r="H8" s="50">
        <v>3000</v>
      </c>
      <c r="I8" s="52">
        <v>100000</v>
      </c>
    </row>
    <row r="9" spans="2:9">
      <c r="B9" s="46" t="s">
        <v>9</v>
      </c>
      <c r="C9" s="47">
        <v>6</v>
      </c>
      <c r="D9" s="53" t="s">
        <v>19</v>
      </c>
      <c r="E9" s="49" t="s">
        <v>17</v>
      </c>
      <c r="F9" s="50">
        <v>39832.40223463688</v>
      </c>
      <c r="G9" s="51">
        <v>0</v>
      </c>
      <c r="H9" s="50">
        <v>25000</v>
      </c>
      <c r="I9" s="52">
        <v>150000</v>
      </c>
    </row>
    <row r="10" spans="2:9">
      <c r="B10" s="46" t="s">
        <v>36</v>
      </c>
      <c r="C10" s="47">
        <v>7</v>
      </c>
      <c r="D10" s="53" t="s">
        <v>19</v>
      </c>
      <c r="E10" s="49" t="s">
        <v>19</v>
      </c>
      <c r="F10" s="50">
        <v>34636.871508379896</v>
      </c>
      <c r="G10" s="51">
        <v>0</v>
      </c>
      <c r="H10" s="50">
        <v>50000</v>
      </c>
      <c r="I10" s="52">
        <v>100000</v>
      </c>
    </row>
    <row r="11" spans="2:9">
      <c r="B11" s="46"/>
      <c r="C11" s="54"/>
      <c r="D11" s="55"/>
      <c r="E11" s="56"/>
      <c r="F11" s="57">
        <v>310000.00000000006</v>
      </c>
      <c r="G11" s="58">
        <f>SUM(G4:G10)</f>
        <v>245500</v>
      </c>
      <c r="H11" s="56"/>
      <c r="I11" s="59"/>
    </row>
    <row r="12" spans="2:9" ht="17" thickBot="1">
      <c r="B12" s="60"/>
      <c r="C12" s="61"/>
      <c r="D12" s="61"/>
      <c r="E12" s="61"/>
      <c r="F12" s="62" t="s">
        <v>29</v>
      </c>
      <c r="G12" s="63">
        <f>F11-G11</f>
        <v>64500.000000000058</v>
      </c>
      <c r="H12" s="61"/>
      <c r="I12" s="64"/>
    </row>
    <row r="14" spans="2:9" ht="18">
      <c r="B14" s="4"/>
      <c r="F14" s="4"/>
    </row>
    <row r="16" spans="2:9" ht="18">
      <c r="B16" s="4"/>
    </row>
  </sheetData>
  <sheetProtection sheet="1" objects="1" scenarios="1"/>
  <autoFilter ref="B3:I3" xr:uid="{91A8824C-7D78-9447-8D16-A37DD364B463}"/>
  <mergeCells count="1">
    <mergeCell ref="B2:I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e18fef-7c41-4b4e-82ef-789d9b1eb63e" xsi:nil="true"/>
    <lcf76f155ced4ddcb4097134ff3c332f xmlns="bdaff1d6-b7f0-484c-805b-a15add6d94c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F8E3C59877A4458FED8BBBB7031701" ma:contentTypeVersion="15" ma:contentTypeDescription="Create a new document." ma:contentTypeScope="" ma:versionID="73bd611739d05fc4fe4f9377186cc504">
  <xsd:schema xmlns:xsd="http://www.w3.org/2001/XMLSchema" xmlns:xs="http://www.w3.org/2001/XMLSchema" xmlns:p="http://schemas.microsoft.com/office/2006/metadata/properties" xmlns:ns2="3be18fef-7c41-4b4e-82ef-789d9b1eb63e" xmlns:ns3="bdaff1d6-b7f0-484c-805b-a15add6d94c6" targetNamespace="http://schemas.microsoft.com/office/2006/metadata/properties" ma:root="true" ma:fieldsID="cbb8b4acf09345f8f7b04fa6ada3bf5f" ns2:_="" ns3:_="">
    <xsd:import namespace="3be18fef-7c41-4b4e-82ef-789d9b1eb63e"/>
    <xsd:import namespace="bdaff1d6-b7f0-484c-805b-a15add6d94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18fef-7c41-4b4e-82ef-789d9b1eb6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9cdcc8c-716b-4dda-a476-62d8f97b1bee}" ma:internalName="TaxCatchAll" ma:showField="CatchAllData" ma:web="3be18fef-7c41-4b4e-82ef-789d9b1eb6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ff1d6-b7f0-484c-805b-a15add6d94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54a7a7f-1ca1-47ef-83e9-df8cba72a9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B66FF7-0B81-441F-BBA3-2C729EBD23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0E53E2-EDAB-4E42-A3E6-1EBF2EE9F9D2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be18fef-7c41-4b4e-82ef-789d9b1eb63e"/>
    <ds:schemaRef ds:uri="http://schemas.microsoft.com/office/2006/metadata/properties"/>
    <ds:schemaRef ds:uri="http://purl.org/dc/elements/1.1/"/>
    <ds:schemaRef ds:uri="bdaff1d6-b7f0-484c-805b-a15add6d94c6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398C476-09B9-4FD7-BC20-FC5F703BF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18fef-7c41-4b4e-82ef-789d9b1eb63e"/>
    <ds:schemaRef ds:uri="bdaff1d6-b7f0-484c-805b-a15add6d94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Workforce</vt:lpstr>
      <vt:lpstr>Peers &amp; CHWs</vt:lpstr>
      <vt:lpstr>EBPs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Hannah Klaassen</cp:lastModifiedBy>
  <cp:revision/>
  <dcterms:created xsi:type="dcterms:W3CDTF">2022-08-04T20:10:28Z</dcterms:created>
  <dcterms:modified xsi:type="dcterms:W3CDTF">2022-11-02T19:29:52Z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0x010100F0F8E3C59877A4458FED8BBBB7031701</vt:lpwstr>
  </property>
  <property fmtid="{D5CDD505-2E9C-101B-9397-08002B2CF9AE}" pid="3" name="MediaServiceImageTags">
    <vt:lpwstr/>
  </property>
</Properties>
</file>